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\\Alpha\р-фарм\Дирекция по логистике\Отдел производственной логистики\1_МОСКВА\ЛК_СЕВЕР\поиск склада для переезда\"/>
    </mc:Choice>
  </mc:AlternateContent>
  <bookViews>
    <workbookView xWindow="0" yWindow="495" windowWidth="28800" windowHeight="16335"/>
  </bookViews>
  <sheets>
    <sheet name="Лист1" sheetId="1" r:id="rId1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8" i="1" l="1"/>
  <c r="F9" i="1"/>
  <c r="F10" i="1"/>
  <c r="F11" i="1"/>
  <c r="C17" i="1"/>
  <c r="C14" i="1"/>
  <c r="C6" i="1" l="1"/>
  <c r="C7" i="1"/>
  <c r="C5" i="1"/>
  <c r="F17" i="1"/>
  <c r="I1" i="1" l="1"/>
  <c r="F1" i="1"/>
</calcChain>
</file>

<file path=xl/comments1.xml><?xml version="1.0" encoding="utf-8"?>
<comments xmlns="http://schemas.openxmlformats.org/spreadsheetml/2006/main">
  <authors>
    <author>Akalupina, Anastasiya</author>
  </authors>
  <commentList>
    <comment ref="K5" authorId="0" shapeId="0">
      <text>
        <r>
          <rPr>
            <b/>
            <sz val="9"/>
            <color indexed="81"/>
            <rFont val="Tahoma"/>
            <charset val="1"/>
          </rPr>
          <t>Akalupina, Anastasiya:</t>
        </r>
        <r>
          <rPr>
            <sz val="9"/>
            <color indexed="81"/>
            <rFont val="Tahoma"/>
            <charset val="1"/>
          </rPr>
          <t xml:space="preserve">
CAPEX на ХАБ2</t>
        </r>
      </text>
    </comment>
  </commentList>
</comments>
</file>

<file path=xl/sharedStrings.xml><?xml version="1.0" encoding="utf-8"?>
<sst xmlns="http://schemas.openxmlformats.org/spreadsheetml/2006/main" count="133" uniqueCount="66">
  <si>
    <t>Класс помещения</t>
  </si>
  <si>
    <t>Площадь кв.м.</t>
  </si>
  <si>
    <r>
      <t xml:space="preserve">1 ВАРИАНТ </t>
    </r>
    <r>
      <rPr>
        <b/>
        <sz val="11"/>
        <color theme="1"/>
        <rFont val="Calibri"/>
        <family val="2"/>
        <charset val="204"/>
        <scheme val="minor"/>
      </rPr>
      <t>АРЕНДА</t>
    </r>
  </si>
  <si>
    <t>НДС (вкл/выкл)</t>
  </si>
  <si>
    <t>Фото</t>
  </si>
  <si>
    <t>Адрес склада</t>
  </si>
  <si>
    <t>Контакты</t>
  </si>
  <si>
    <t>Примечание</t>
  </si>
  <si>
    <t>Ссылка</t>
  </si>
  <si>
    <t>Стоимость объекта, руб.</t>
  </si>
  <si>
    <t>ФИО</t>
  </si>
  <si>
    <t>Телефон</t>
  </si>
  <si>
    <t>Анна</t>
  </si>
  <si>
    <t>аренда за кв.м. в год</t>
  </si>
  <si>
    <t>Есть ли помещения под офис: метраж, стоимость в случае аренды</t>
  </si>
  <si>
    <t>Есть ли парковка для грузовых и легковых авто: метраж и стоимость</t>
  </si>
  <si>
    <t>А</t>
  </si>
  <si>
    <t xml:space="preserve">операцион.расх. в мес. </t>
  </si>
  <si>
    <t>есть</t>
  </si>
  <si>
    <t>Белый раст. Д. Кузяево</t>
  </si>
  <si>
    <t>свободен</t>
  </si>
  <si>
    <t>ИП "Северное Шереметьево". Д. Глазово, Дмитровский р-н</t>
  </si>
  <si>
    <t>нет. Сверху</t>
  </si>
  <si>
    <t>нет. сверху</t>
  </si>
  <si>
    <t>деревня Троице-Сельцо, городской округ Мытищи</t>
  </si>
  <si>
    <t>свободен. Новый</t>
  </si>
  <si>
    <t>от 20000</t>
  </si>
  <si>
    <t>от 75 000</t>
  </si>
  <si>
    <t>деревня Чашниково, городской округ Солнечногорск</t>
  </si>
  <si>
    <t>деревня Есипово, городской округ Солнечногорск</t>
  </si>
  <si>
    <t>Строительство по ТЗ заказчика</t>
  </si>
  <si>
    <t>Хлебниково, Новое шоссе</t>
  </si>
  <si>
    <t>Белый Раст. Дмитровское шоссе</t>
  </si>
  <si>
    <t>Солнечногорск, Радумля</t>
  </si>
  <si>
    <t>Достраивается</t>
  </si>
  <si>
    <t>Радумля Солнечногорск</t>
  </si>
  <si>
    <t>Волоколамское шоссе, 72 км от МКАД
Индустриальный Парк Клин Авто Транс</t>
  </si>
  <si>
    <t>вкл</t>
  </si>
  <si>
    <t>можно взять любой метраж
сухой склад
на стадии строительства</t>
  </si>
  <si>
    <t>Проекты built-to-suit (строительство под клиента в аренду или покупку)</t>
  </si>
  <si>
    <t>Пятницкое шоссе, 25 км от МКАД
PNK Чашниково</t>
  </si>
  <si>
    <t>ekaterina.khodyreva@nikoliers.ru
+7 968 637 36 57</t>
  </si>
  <si>
    <t>Ходырева Екатерина</t>
  </si>
  <si>
    <t>ekaterina.khodyreva@nikoliers.ru
+7 968 637 36 58</t>
  </si>
  <si>
    <t>готов к сдаче</t>
  </si>
  <si>
    <t>Инвестиции оценочно</t>
  </si>
  <si>
    <t>Окупаемость</t>
  </si>
  <si>
    <t>за кв.м.в год</t>
  </si>
  <si>
    <t xml:space="preserve">Если остаемся арендовать склад Север (Помещение 1 (Блок 2-2)+Помещение 2 (Блок 1-2), руб в год </t>
  </si>
  <si>
    <t>Московская область, городской округ Истра, село Петровское</t>
  </si>
  <si>
    <t>под строительство BTS (срок 0,5 года - 1,5 лет, в зависимости от ТЗ)</t>
  </si>
  <si>
    <t>https://realty.ya.ru/offer/241237603943494615/</t>
  </si>
  <si>
    <t>Московская область, Солнечногорск городской округ, Радумля деревня, ДЭУ-119 микрорайон, 13Д</t>
  </si>
  <si>
    <t>https://solnechnogorsk.cian.ru/sale/commercial/278743979/</t>
  </si>
  <si>
    <t>Пушкино, улица Зелёная Роща, 1</t>
  </si>
  <si>
    <t>https://realty.ya.ru/offer/241237603943491674/</t>
  </si>
  <si>
    <t>от 66 000</t>
  </si>
  <si>
    <t>операцион расх ЛК Север</t>
  </si>
  <si>
    <t>70 000</t>
  </si>
  <si>
    <t>Стоимость аренды сухого склада, руб.</t>
  </si>
  <si>
    <r>
      <t xml:space="preserve">2 ВАРИАНТ </t>
    </r>
    <r>
      <rPr>
        <b/>
        <sz val="11"/>
        <color theme="1"/>
        <rFont val="Calibri"/>
        <family val="2"/>
        <charset val="204"/>
        <scheme val="minor"/>
      </rPr>
      <t>ПОКУПКА или СТРОИТЕЛЬСТВО BTS, сухой склад</t>
    </r>
  </si>
  <si>
    <t>аренда в год</t>
  </si>
  <si>
    <t>нет, УСН</t>
  </si>
  <si>
    <t>OPEX входит в ставку аренды за кв.м. в год</t>
  </si>
  <si>
    <t>этап фундамента, строительство BTS (срок до года
Сухой склад - 6000-6500 руб/кв.м/год 
Холодильный склад - ок. 13 0000 руб/кв.м/год 
на данный момент есть возможность увеличить до 25 000 кв.м по желанию заказчика</t>
  </si>
  <si>
    <t>отправлен запрос
пока точной цифры нет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</si>
</sst>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#,##0.00\ &quot;₽&quot;"/>
  </numFmts>
  <fonts count="8"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9"/>
      <color theme="1"/>
      <name val="Calibri"/>
      <family val="2"/>
      <charset val="204"/>
      <scheme val="minor"/>
    </font>
    <font>
      <sz val="10"/>
      <color rgb="FF000000"/>
      <name val="OpenSans-Medium"/>
    </font>
    <font>
      <u/>
      <sz val="11"/>
      <color theme="10"/>
      <name val="Calibri"/>
      <family val="2"/>
      <charset val="204"/>
      <scheme val="minor"/>
    </font>
    <font>
      <sz val="11"/>
      <color rgb="FFFF0000"/>
      <name val="Calibri"/>
      <family val="2"/>
      <charset val="204"/>
      <scheme val="minor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37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wrapText="1"/>
    </xf>
    <xf numFmtId="0" fontId="4" fillId="0" borderId="0" xfId="1" applyAlignment="1">
      <alignment horizontal="center" vertical="center" wrapText="1"/>
    </xf>
    <xf numFmtId="0" fontId="3" fillId="0" borderId="0" xfId="0" applyFont="1" applyAlignment="1">
      <alignment horizontal="left" vertical="top" wrapText="1"/>
    </xf>
    <xf numFmtId="0" fontId="0" fillId="0" borderId="0" xfId="0" applyAlignment="1">
      <alignment horizontal="left" vertical="top"/>
    </xf>
    <xf numFmtId="0" fontId="0" fillId="0" borderId="0" xfId="0" applyAlignment="1">
      <alignment horizontal="left" vertical="top" wrapText="1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164" fontId="5" fillId="0" borderId="0" xfId="0" applyNumberFormat="1" applyFont="1" applyAlignment="1">
      <alignment horizontal="center" vertical="center"/>
    </xf>
    <xf numFmtId="0" fontId="0" fillId="0" borderId="0" xfId="0" applyNumberFormat="1" applyAlignment="1">
      <alignment horizontal="center" vertical="center"/>
    </xf>
    <xf numFmtId="1" fontId="0" fillId="0" borderId="0" xfId="0" applyNumberFormat="1" applyAlignment="1">
      <alignment horizontal="center" vertical="center"/>
    </xf>
    <xf numFmtId="164" fontId="0" fillId="0" borderId="0" xfId="0" applyNumberForma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2" xfId="0" applyFont="1" applyBorder="1" applyAlignment="1">
      <alignment horizontal="left" vertical="top"/>
    </xf>
    <xf numFmtId="0" fontId="1" fillId="0" borderId="3" xfId="0" applyFont="1" applyBorder="1" applyAlignment="1">
      <alignment horizontal="left" vertical="top"/>
    </xf>
    <xf numFmtId="0" fontId="1" fillId="0" borderId="5" xfId="0" applyFont="1" applyBorder="1" applyAlignment="1">
      <alignment horizontal="left" vertical="top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177799</xdr:colOff>
      <xdr:row>4</xdr:row>
      <xdr:rowOff>93133</xdr:rowOff>
    </xdr:from>
    <xdr:to>
      <xdr:col>12</xdr:col>
      <xdr:colOff>3367038</xdr:colOff>
      <xdr:row>5</xdr:row>
      <xdr:rowOff>25400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20F9EA60-4DEE-C40C-5B38-E7FA74803D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83199" y="1921933"/>
          <a:ext cx="3189239" cy="15578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220134</xdr:colOff>
      <xdr:row>4</xdr:row>
      <xdr:rowOff>1608667</xdr:rowOff>
    </xdr:from>
    <xdr:to>
      <xdr:col>12</xdr:col>
      <xdr:colOff>2425701</xdr:colOff>
      <xdr:row>5</xdr:row>
      <xdr:rowOff>1587500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4CF9EC4B-96D6-47B9-70BB-121BAA66DA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23434" y="2624667"/>
          <a:ext cx="2205567" cy="1604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59266</xdr:colOff>
      <xdr:row>6</xdr:row>
      <xdr:rowOff>16933</xdr:rowOff>
    </xdr:from>
    <xdr:to>
      <xdr:col>12</xdr:col>
      <xdr:colOff>2222499</xdr:colOff>
      <xdr:row>7</xdr:row>
      <xdr:rowOff>8703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EE40E881-3C7E-625A-A37E-87F3F19D12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62566" y="4284133"/>
          <a:ext cx="2163233" cy="1617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97366</xdr:colOff>
      <xdr:row>10</xdr:row>
      <xdr:rowOff>1625599</xdr:rowOff>
    </xdr:from>
    <xdr:to>
      <xdr:col>12</xdr:col>
      <xdr:colOff>2286000</xdr:colOff>
      <xdr:row>12</xdr:row>
      <xdr:rowOff>15874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78C9162E-E453-F897-11A9-D246FFB18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800666" y="12395199"/>
          <a:ext cx="2188634" cy="1641475"/>
        </a:xfrm>
        <a:prstGeom prst="rect">
          <a:avLst/>
        </a:prstGeom>
      </xdr:spPr>
    </xdr:pic>
    <xdr:clientData/>
  </xdr:twoCellAnchor>
  <xdr:twoCellAnchor editAs="oneCell">
    <xdr:from>
      <xdr:col>12</xdr:col>
      <xdr:colOff>92148</xdr:colOff>
      <xdr:row>7</xdr:row>
      <xdr:rowOff>75904</xdr:rowOff>
    </xdr:from>
    <xdr:to>
      <xdr:col>12</xdr:col>
      <xdr:colOff>2137900</xdr:colOff>
      <xdr:row>7</xdr:row>
      <xdr:rowOff>1611718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C93FDD4C-A79B-7C90-4785-8E24B89DD986}"/>
            </a:ext>
            <a:ext uri="{147F2762-F138-4A5C-976F-8EAC2B608ADB}">
              <a16:predDERef xmlns:a16="http://schemas.microsoft.com/office/drawing/2014/main" pred="{78C9162E-E453-F897-11A9-D246FFB18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95448" y="5968704"/>
          <a:ext cx="2045752" cy="1535814"/>
        </a:xfrm>
        <a:prstGeom prst="rect">
          <a:avLst/>
        </a:prstGeom>
      </xdr:spPr>
    </xdr:pic>
    <xdr:clientData/>
  </xdr:twoCellAnchor>
  <xdr:twoCellAnchor editAs="oneCell">
    <xdr:from>
      <xdr:col>12</xdr:col>
      <xdr:colOff>116664</xdr:colOff>
      <xdr:row>8</xdr:row>
      <xdr:rowOff>12700</xdr:rowOff>
    </xdr:from>
    <xdr:to>
      <xdr:col>12</xdr:col>
      <xdr:colOff>2301266</xdr:colOff>
      <xdr:row>8</xdr:row>
      <xdr:rowOff>1562100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8AAFB300-EA8A-EE97-E960-E50BF3F5BB60}"/>
            </a:ext>
            <a:ext uri="{147F2762-F138-4A5C-976F-8EAC2B608ADB}">
              <a16:predDERef xmlns:a16="http://schemas.microsoft.com/office/drawing/2014/main" pred="{C93FDD4C-A79B-7C90-4785-8E24B89DD9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" t="20819" r="-14332" b="18127"/>
        <a:stretch/>
      </xdr:blipFill>
      <xdr:spPr>
        <a:xfrm>
          <a:off x="13819964" y="7531100"/>
          <a:ext cx="2184602" cy="1549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142654</xdr:colOff>
      <xdr:row>8</xdr:row>
      <xdr:rowOff>1592031</xdr:rowOff>
    </xdr:from>
    <xdr:to>
      <xdr:col>12</xdr:col>
      <xdr:colOff>2476500</xdr:colOff>
      <xdr:row>10</xdr:row>
      <xdr:rowOff>77156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106C82B3-7987-E4EC-3177-6398CA332C83}"/>
            </a:ext>
            <a:ext uri="{147F2762-F138-4A5C-976F-8EAC2B608ADB}">
              <a16:predDERef xmlns:a16="http://schemas.microsoft.com/office/drawing/2014/main" pred="{8AAFB300-EA8A-EE97-E960-E50BF3F5BB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-5000" b="24536"/>
        <a:stretch/>
      </xdr:blipFill>
      <xdr:spPr>
        <a:xfrm>
          <a:off x="13845954" y="9110431"/>
          <a:ext cx="2333846" cy="1736325"/>
        </a:xfrm>
        <a:prstGeom prst="rect">
          <a:avLst/>
        </a:prstGeom>
      </xdr:spPr>
    </xdr:pic>
    <xdr:clientData/>
  </xdr:twoCellAnchor>
  <xdr:twoCellAnchor editAs="oneCell">
    <xdr:from>
      <xdr:col>12</xdr:col>
      <xdr:colOff>32216</xdr:colOff>
      <xdr:row>10</xdr:row>
      <xdr:rowOff>89830</xdr:rowOff>
    </xdr:from>
    <xdr:to>
      <xdr:col>12</xdr:col>
      <xdr:colOff>3132144</xdr:colOff>
      <xdr:row>10</xdr:row>
      <xdr:rowOff>1574800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8747E2CB-3117-85C1-D86F-125D98839BCC}"/>
            </a:ext>
            <a:ext uri="{147F2762-F138-4A5C-976F-8EAC2B608ADB}">
              <a16:predDERef xmlns:a16="http://schemas.microsoft.com/office/drawing/2014/main" pred="{106C82B3-7987-E4EC-3177-6398CA332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735516" y="10859430"/>
          <a:ext cx="3099928" cy="1484970"/>
        </a:xfrm>
        <a:prstGeom prst="rect">
          <a:avLst/>
        </a:prstGeom>
      </xdr:spPr>
    </xdr:pic>
    <xdr:clientData/>
  </xdr:twoCellAnchor>
  <xdr:twoCellAnchor editAs="oneCell">
    <xdr:from>
      <xdr:col>12</xdr:col>
      <xdr:colOff>402063</xdr:colOff>
      <xdr:row>12</xdr:row>
      <xdr:rowOff>80227</xdr:rowOff>
    </xdr:from>
    <xdr:to>
      <xdr:col>12</xdr:col>
      <xdr:colOff>3063518</xdr:colOff>
      <xdr:row>13</xdr:row>
      <xdr:rowOff>0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3F2F9F1C-AC79-E69E-463E-BCBBD7B9B434}"/>
            </a:ext>
            <a:ext uri="{147F2762-F138-4A5C-976F-8EAC2B608ADB}">
              <a16:predDERef xmlns:a16="http://schemas.microsoft.com/office/drawing/2014/main" pred="{8747E2CB-3117-85C1-D86F-125D98839B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31346" b="42571"/>
        <a:stretch/>
      </xdr:blipFill>
      <xdr:spPr>
        <a:xfrm>
          <a:off x="14105363" y="14101027"/>
          <a:ext cx="2661455" cy="154537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</xdr:row>
      <xdr:rowOff>38100</xdr:rowOff>
    </xdr:from>
    <xdr:to>
      <xdr:col>12</xdr:col>
      <xdr:colOff>4130731</xdr:colOff>
      <xdr:row>13</xdr:row>
      <xdr:rowOff>1574800</xdr:rowOff>
    </xdr:to>
    <xdr:pic>
      <xdr:nvPicPr>
        <xdr:cNvPr id="6" name="Рисунок 5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7432" t="33461" r="8183" b="10730"/>
        <a:stretch/>
      </xdr:blipFill>
      <xdr:spPr>
        <a:xfrm>
          <a:off x="19405600" y="16751300"/>
          <a:ext cx="4130731" cy="1536700"/>
        </a:xfrm>
        <a:prstGeom prst="rect">
          <a:avLst/>
        </a:prstGeom>
      </xdr:spPr>
    </xdr:pic>
    <xdr:clientData/>
  </xdr:twoCellAnchor>
  <xdr:twoCellAnchor editAs="oneCell">
    <xdr:from>
      <xdr:col>12</xdr:col>
      <xdr:colOff>50801</xdr:colOff>
      <xdr:row>13</xdr:row>
      <xdr:rowOff>1600200</xdr:rowOff>
    </xdr:from>
    <xdr:to>
      <xdr:col>12</xdr:col>
      <xdr:colOff>3987801</xdr:colOff>
      <xdr:row>14</xdr:row>
      <xdr:rowOff>1600200</xdr:rowOff>
    </xdr:to>
    <xdr:pic>
      <xdr:nvPicPr>
        <xdr:cNvPr id="9" name="Рисунок 8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7432" t="18520" r="6169" b="25053"/>
        <a:stretch/>
      </xdr:blipFill>
      <xdr:spPr>
        <a:xfrm>
          <a:off x="13754101" y="17246600"/>
          <a:ext cx="3937000" cy="162560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15</xdr:row>
      <xdr:rowOff>12699</xdr:rowOff>
    </xdr:from>
    <xdr:to>
      <xdr:col>12</xdr:col>
      <xdr:colOff>2540000</xdr:colOff>
      <xdr:row>16</xdr:row>
      <xdr:rowOff>31926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611600" y="21348699"/>
          <a:ext cx="2463800" cy="1644827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25400</xdr:colOff>
      <xdr:row>16</xdr:row>
      <xdr:rowOff>88900</xdr:rowOff>
    </xdr:from>
    <xdr:to>
      <xdr:col>12</xdr:col>
      <xdr:colOff>2463800</xdr:colOff>
      <xdr:row>16</xdr:row>
      <xdr:rowOff>1583184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560800" y="23050500"/>
          <a:ext cx="2438400" cy="1494284"/>
        </a:xfrm>
        <a:prstGeom prst="rect">
          <a:avLst/>
        </a:prstGeom>
      </xdr:spPr>
    </xdr:pic>
    <xdr:clientData/>
  </xdr:twoCellAnchor>
  <xdr:twoCellAnchor editAs="oneCell">
    <xdr:from>
      <xdr:col>11</xdr:col>
      <xdr:colOff>1193799</xdr:colOff>
      <xdr:row>17</xdr:row>
      <xdr:rowOff>0</xdr:rowOff>
    </xdr:from>
    <xdr:to>
      <xdr:col>12</xdr:col>
      <xdr:colOff>3141575</xdr:colOff>
      <xdr:row>18</xdr:row>
      <xdr:rowOff>12700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535399" y="24587200"/>
          <a:ext cx="3141575" cy="1638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ekaterina.khodyreva@nikoliers.ru+7%20968%20637%2036%2057" TargetMode="External"/><Relationship Id="rId1" Type="http://schemas.openxmlformats.org/officeDocument/2006/relationships/hyperlink" Target="mailto:ekaterina.khodyreva@nikoliers.ru+7%20968%20637%2036%2057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R24"/>
  <sheetViews>
    <sheetView tabSelected="1" topLeftCell="A2" zoomScale="75" workbookViewId="0">
      <selection activeCell="E7" sqref="E7"/>
    </sheetView>
  </sheetViews>
  <sheetFormatPr defaultColWidth="8.85546875" defaultRowHeight="15"/>
  <cols>
    <col min="1" max="1" width="13.28515625" style="3" customWidth="1"/>
    <col min="2" max="2" width="17" style="3" customWidth="1"/>
    <col min="3" max="3" width="16.85546875" style="3" bestFit="1" customWidth="1"/>
    <col min="4" max="4" width="12.42578125" style="3" customWidth="1"/>
    <col min="5" max="5" width="17.28515625" style="3" customWidth="1"/>
    <col min="6" max="6" width="29.140625" style="3" customWidth="1"/>
    <col min="7" max="7" width="26.7109375" style="3" customWidth="1"/>
    <col min="8" max="8" width="18.28515625" style="3" customWidth="1"/>
    <col min="9" max="9" width="18.5703125" style="3" customWidth="1"/>
    <col min="10" max="11" width="17.85546875" style="3" customWidth="1"/>
    <col min="12" max="12" width="17.85546875" style="3" hidden="1" customWidth="1"/>
    <col min="13" max="13" width="62.28515625" style="3" customWidth="1"/>
    <col min="14" max="14" width="26" style="3" customWidth="1"/>
    <col min="15" max="15" width="12.7109375" style="3" customWidth="1"/>
    <col min="16" max="16" width="19" style="3" customWidth="1"/>
    <col min="17" max="17" width="25.5703125" style="10" bestFit="1" customWidth="1"/>
    <col min="18" max="18" width="11.85546875" style="3" customWidth="1"/>
    <col min="19" max="16384" width="8.85546875" style="3"/>
  </cols>
  <sheetData>
    <row r="1" spans="1:18" ht="63.75" hidden="1" customHeight="1">
      <c r="B1" s="12" t="s">
        <v>48</v>
      </c>
      <c r="C1" s="13"/>
      <c r="D1" s="13"/>
      <c r="E1" s="14">
        <v>155179410</v>
      </c>
      <c r="F1" s="14">
        <f>E1/12</f>
        <v>12931617.5</v>
      </c>
      <c r="H1" s="12" t="s">
        <v>57</v>
      </c>
      <c r="I1" s="14">
        <f>(26433.42+3863.56+3188.7)*1900</f>
        <v>63622792</v>
      </c>
    </row>
    <row r="2" spans="1:18" ht="15" customHeight="1">
      <c r="A2" s="18" t="s">
        <v>0</v>
      </c>
      <c r="B2" s="18" t="s">
        <v>1</v>
      </c>
      <c r="C2" s="20" t="s">
        <v>2</v>
      </c>
      <c r="D2" s="20"/>
      <c r="E2" s="20"/>
      <c r="F2" s="21" t="s">
        <v>60</v>
      </c>
      <c r="G2" s="22"/>
      <c r="H2" s="34" t="s">
        <v>14</v>
      </c>
      <c r="I2" s="34" t="s">
        <v>15</v>
      </c>
      <c r="J2" s="30" t="s">
        <v>3</v>
      </c>
      <c r="K2" s="34" t="s">
        <v>45</v>
      </c>
      <c r="L2" s="34" t="s">
        <v>46</v>
      </c>
      <c r="M2" s="30" t="s">
        <v>4</v>
      </c>
      <c r="N2" s="30" t="s">
        <v>5</v>
      </c>
      <c r="O2" s="23" t="s">
        <v>6</v>
      </c>
      <c r="P2" s="24"/>
      <c r="Q2" s="27" t="s">
        <v>7</v>
      </c>
      <c r="R2" s="30" t="s">
        <v>8</v>
      </c>
    </row>
    <row r="3" spans="1:18" ht="15" customHeight="1">
      <c r="A3" s="18"/>
      <c r="B3" s="18"/>
      <c r="C3" s="33" t="s">
        <v>59</v>
      </c>
      <c r="D3" s="33"/>
      <c r="E3" s="33"/>
      <c r="F3" s="34" t="s">
        <v>9</v>
      </c>
      <c r="G3" s="34" t="s">
        <v>47</v>
      </c>
      <c r="H3" s="36"/>
      <c r="I3" s="36"/>
      <c r="J3" s="31"/>
      <c r="K3" s="36"/>
      <c r="L3" s="36"/>
      <c r="M3" s="31"/>
      <c r="N3" s="31"/>
      <c r="O3" s="25"/>
      <c r="P3" s="26"/>
      <c r="Q3" s="28"/>
      <c r="R3" s="31"/>
    </row>
    <row r="4" spans="1:18" ht="49.5" customHeight="1">
      <c r="A4" s="19"/>
      <c r="B4" s="19"/>
      <c r="C4" s="1" t="s">
        <v>61</v>
      </c>
      <c r="D4" s="1" t="s">
        <v>17</v>
      </c>
      <c r="E4" s="1" t="s">
        <v>13</v>
      </c>
      <c r="F4" s="35"/>
      <c r="G4" s="35"/>
      <c r="H4" s="35"/>
      <c r="I4" s="35"/>
      <c r="J4" s="32"/>
      <c r="K4" s="35"/>
      <c r="L4" s="35"/>
      <c r="M4" s="32"/>
      <c r="N4" s="32"/>
      <c r="O4" s="2" t="s">
        <v>10</v>
      </c>
      <c r="P4" s="2" t="s">
        <v>11</v>
      </c>
      <c r="Q4" s="29"/>
      <c r="R4" s="32"/>
    </row>
    <row r="5" spans="1:18" ht="128.25" customHeight="1">
      <c r="A5" s="3" t="s">
        <v>16</v>
      </c>
      <c r="B5" s="3">
        <v>20000</v>
      </c>
      <c r="C5" s="4">
        <f>E5*B5</f>
        <v>116000000</v>
      </c>
      <c r="D5" s="4">
        <v>1250</v>
      </c>
      <c r="E5" s="4">
        <v>5800</v>
      </c>
      <c r="F5" s="4"/>
      <c r="G5" s="4"/>
      <c r="H5" s="4" t="s">
        <v>18</v>
      </c>
      <c r="I5" s="4" t="s">
        <v>18</v>
      </c>
      <c r="J5" s="3" t="s">
        <v>22</v>
      </c>
      <c r="K5" s="4">
        <v>500000000</v>
      </c>
      <c r="L5" s="4"/>
      <c r="M5"/>
      <c r="N5" s="5" t="s">
        <v>19</v>
      </c>
      <c r="O5" s="3" t="s">
        <v>12</v>
      </c>
      <c r="P5" s="3">
        <v>89258086644</v>
      </c>
      <c r="Q5" s="10" t="s">
        <v>20</v>
      </c>
      <c r="R5" s="6"/>
    </row>
    <row r="6" spans="1:18" ht="128.25" customHeight="1">
      <c r="A6" s="3" t="s">
        <v>16</v>
      </c>
      <c r="B6" s="3">
        <v>30000</v>
      </c>
      <c r="C6" s="4">
        <f t="shared" ref="C6:C7" si="0">E6*B6</f>
        <v>159000000</v>
      </c>
      <c r="D6" s="4">
        <v>1300</v>
      </c>
      <c r="E6" s="4">
        <v>5300</v>
      </c>
      <c r="F6" s="4"/>
      <c r="G6" s="4"/>
      <c r="H6" s="4" t="s">
        <v>18</v>
      </c>
      <c r="I6" s="4" t="s">
        <v>18</v>
      </c>
      <c r="J6" s="3" t="s">
        <v>23</v>
      </c>
      <c r="K6" s="4">
        <v>500000000</v>
      </c>
      <c r="L6" s="4"/>
      <c r="M6"/>
      <c r="N6" s="5" t="s">
        <v>21</v>
      </c>
      <c r="O6" s="3" t="s">
        <v>12</v>
      </c>
      <c r="P6" s="3">
        <v>89258086644</v>
      </c>
      <c r="Q6" s="10" t="s">
        <v>20</v>
      </c>
      <c r="R6" s="6"/>
    </row>
    <row r="7" spans="1:18" ht="128.25" customHeight="1">
      <c r="A7" s="3" t="s">
        <v>16</v>
      </c>
      <c r="B7" s="3">
        <v>25000</v>
      </c>
      <c r="C7" s="4">
        <f t="shared" si="0"/>
        <v>212500000</v>
      </c>
      <c r="D7" s="17" t="s">
        <v>63</v>
      </c>
      <c r="E7" s="4">
        <v>8500</v>
      </c>
      <c r="F7" s="4"/>
      <c r="G7" s="4"/>
      <c r="H7" s="4" t="s">
        <v>18</v>
      </c>
      <c r="I7" s="4" t="s">
        <v>18</v>
      </c>
      <c r="J7" s="3" t="s">
        <v>62</v>
      </c>
      <c r="K7" s="4">
        <v>500000000</v>
      </c>
      <c r="L7" s="4"/>
      <c r="M7"/>
      <c r="N7" s="5" t="s">
        <v>24</v>
      </c>
      <c r="O7" s="3" t="s">
        <v>12</v>
      </c>
      <c r="P7" s="3">
        <v>89258086644</v>
      </c>
      <c r="Q7" s="10" t="s">
        <v>25</v>
      </c>
      <c r="R7" s="6"/>
    </row>
    <row r="8" spans="1:18" ht="128.25" customHeight="1">
      <c r="A8" s="3" t="s">
        <v>16</v>
      </c>
      <c r="B8" s="3" t="s">
        <v>26</v>
      </c>
      <c r="C8" s="4"/>
      <c r="D8" s="4"/>
      <c r="E8" s="4"/>
      <c r="F8" s="4">
        <f t="shared" ref="F8:F10" si="1">20000*75000</f>
        <v>1500000000</v>
      </c>
      <c r="G8" s="4" t="s">
        <v>27</v>
      </c>
      <c r="H8" s="4" t="s">
        <v>18</v>
      </c>
      <c r="I8" s="4" t="s">
        <v>18</v>
      </c>
      <c r="J8" s="3" t="s">
        <v>22</v>
      </c>
      <c r="K8" s="4">
        <v>500000000</v>
      </c>
      <c r="L8" s="4"/>
      <c r="N8" s="5" t="s">
        <v>28</v>
      </c>
      <c r="O8" s="3" t="s">
        <v>12</v>
      </c>
      <c r="P8" s="3">
        <v>89258086644</v>
      </c>
      <c r="Q8" s="11" t="s">
        <v>30</v>
      </c>
      <c r="R8" s="6"/>
    </row>
    <row r="9" spans="1:18" ht="128.25" customHeight="1">
      <c r="A9" s="3" t="s">
        <v>16</v>
      </c>
      <c r="B9" s="3" t="s">
        <v>26</v>
      </c>
      <c r="C9" s="4"/>
      <c r="D9" s="4"/>
      <c r="E9" s="4"/>
      <c r="F9" s="4">
        <f t="shared" si="1"/>
        <v>1500000000</v>
      </c>
      <c r="G9" s="4" t="s">
        <v>27</v>
      </c>
      <c r="H9" s="4" t="s">
        <v>18</v>
      </c>
      <c r="I9" s="4" t="s">
        <v>18</v>
      </c>
      <c r="J9" s="3" t="s">
        <v>22</v>
      </c>
      <c r="K9" s="4">
        <v>500000000</v>
      </c>
      <c r="L9" s="4"/>
      <c r="N9" s="5" t="s">
        <v>32</v>
      </c>
      <c r="O9" s="3" t="s">
        <v>12</v>
      </c>
      <c r="P9" s="3">
        <v>89258086644</v>
      </c>
      <c r="Q9" s="11" t="s">
        <v>30</v>
      </c>
      <c r="R9" s="6"/>
    </row>
    <row r="10" spans="1:18" ht="128.25" customHeight="1">
      <c r="A10" s="3" t="s">
        <v>16</v>
      </c>
      <c r="B10" s="3" t="s">
        <v>26</v>
      </c>
      <c r="C10" s="4"/>
      <c r="D10" s="4"/>
      <c r="E10" s="4"/>
      <c r="F10" s="4">
        <f t="shared" si="1"/>
        <v>1500000000</v>
      </c>
      <c r="G10" s="4" t="s">
        <v>27</v>
      </c>
      <c r="H10" s="4" t="s">
        <v>18</v>
      </c>
      <c r="I10" s="4" t="s">
        <v>18</v>
      </c>
      <c r="J10" s="3" t="s">
        <v>22</v>
      </c>
      <c r="K10" s="4">
        <v>500000000</v>
      </c>
      <c r="L10" s="4"/>
      <c r="N10" s="5" t="s">
        <v>29</v>
      </c>
      <c r="O10" s="3" t="s">
        <v>12</v>
      </c>
      <c r="P10" s="3">
        <v>89258086644</v>
      </c>
      <c r="Q10" s="11" t="s">
        <v>30</v>
      </c>
      <c r="R10" s="6"/>
    </row>
    <row r="11" spans="1:18" ht="128.25" customHeight="1">
      <c r="A11" s="3" t="s">
        <v>16</v>
      </c>
      <c r="B11" s="3" t="s">
        <v>26</v>
      </c>
      <c r="C11" s="4"/>
      <c r="D11" s="4"/>
      <c r="E11" s="4"/>
      <c r="F11" s="4">
        <f>20000*75000</f>
        <v>1500000000</v>
      </c>
      <c r="G11" s="4" t="s">
        <v>27</v>
      </c>
      <c r="H11" s="4" t="s">
        <v>18</v>
      </c>
      <c r="I11" s="4" t="s">
        <v>18</v>
      </c>
      <c r="J11" s="3" t="s">
        <v>22</v>
      </c>
      <c r="K11" s="4">
        <v>500000000</v>
      </c>
      <c r="L11" s="4"/>
      <c r="N11" s="5" t="s">
        <v>35</v>
      </c>
      <c r="O11" s="3" t="s">
        <v>12</v>
      </c>
      <c r="P11" s="3">
        <v>89258086644</v>
      </c>
      <c r="Q11" s="11" t="s">
        <v>30</v>
      </c>
      <c r="R11" s="6"/>
    </row>
    <row r="12" spans="1:18" ht="128.25" customHeight="1">
      <c r="A12" s="3" t="s">
        <v>16</v>
      </c>
      <c r="B12" s="3">
        <v>25000</v>
      </c>
      <c r="C12" s="4"/>
      <c r="D12" s="4"/>
      <c r="E12" s="4"/>
      <c r="F12" s="4">
        <v>2000000000</v>
      </c>
      <c r="G12" s="4"/>
      <c r="H12" s="4" t="s">
        <v>18</v>
      </c>
      <c r="I12" s="4" t="s">
        <v>18</v>
      </c>
      <c r="J12" s="3" t="s">
        <v>22</v>
      </c>
      <c r="K12" s="4">
        <v>500000000</v>
      </c>
      <c r="L12" s="4"/>
      <c r="N12" s="5" t="s">
        <v>31</v>
      </c>
      <c r="O12" s="3" t="s">
        <v>12</v>
      </c>
      <c r="P12" s="3">
        <v>89258086644</v>
      </c>
      <c r="Q12" s="10" t="s">
        <v>44</v>
      </c>
      <c r="R12" s="6"/>
    </row>
    <row r="13" spans="1:18" ht="128.25" customHeight="1">
      <c r="A13" s="3" t="s">
        <v>16</v>
      </c>
      <c r="B13" s="3">
        <v>18000</v>
      </c>
      <c r="C13" s="4"/>
      <c r="D13" s="4"/>
      <c r="E13" s="4"/>
      <c r="F13" s="4">
        <v>1500000000</v>
      </c>
      <c r="G13" s="4"/>
      <c r="H13" s="4" t="s">
        <v>18</v>
      </c>
      <c r="I13" s="4" t="s">
        <v>18</v>
      </c>
      <c r="J13" s="3" t="s">
        <v>22</v>
      </c>
      <c r="K13" s="4">
        <v>500000000</v>
      </c>
      <c r="L13" s="4"/>
      <c r="N13" s="5" t="s">
        <v>33</v>
      </c>
      <c r="O13" s="3" t="s">
        <v>12</v>
      </c>
      <c r="P13" s="3">
        <v>89258086644</v>
      </c>
      <c r="Q13" s="10" t="s">
        <v>34</v>
      </c>
      <c r="R13" s="6"/>
    </row>
    <row r="14" spans="1:18" ht="128.25" customHeight="1">
      <c r="A14" s="3" t="s">
        <v>16</v>
      </c>
      <c r="B14" s="3">
        <v>60000</v>
      </c>
      <c r="C14" s="4">
        <f>E14*20000</f>
        <v>136800000</v>
      </c>
      <c r="D14" s="4"/>
      <c r="E14" s="4">
        <v>6840</v>
      </c>
      <c r="F14" s="4"/>
      <c r="G14" s="4"/>
      <c r="H14" s="4" t="s">
        <v>18</v>
      </c>
      <c r="I14" s="4" t="s">
        <v>18</v>
      </c>
      <c r="J14" s="3" t="s">
        <v>22</v>
      </c>
      <c r="K14" s="4">
        <v>500000000</v>
      </c>
      <c r="L14" s="4"/>
      <c r="N14" s="7" t="s">
        <v>36</v>
      </c>
      <c r="O14" s="5" t="s">
        <v>42</v>
      </c>
      <c r="P14" s="8" t="s">
        <v>41</v>
      </c>
      <c r="Q14" s="11" t="s">
        <v>38</v>
      </c>
      <c r="R14" s="6"/>
    </row>
    <row r="15" spans="1:18" ht="128.25" customHeight="1">
      <c r="A15" s="3" t="s">
        <v>16</v>
      </c>
      <c r="B15" s="3">
        <v>60867</v>
      </c>
      <c r="D15" s="4"/>
      <c r="F15" s="17" t="s">
        <v>65</v>
      </c>
      <c r="G15" s="4"/>
      <c r="H15" s="4" t="s">
        <v>18</v>
      </c>
      <c r="I15" s="4" t="s">
        <v>18</v>
      </c>
      <c r="J15" s="3" t="s">
        <v>22</v>
      </c>
      <c r="K15" s="4">
        <v>500000000</v>
      </c>
      <c r="L15" s="4"/>
      <c r="N15" s="5" t="s">
        <v>40</v>
      </c>
      <c r="O15" s="5" t="s">
        <v>42</v>
      </c>
      <c r="P15" s="8" t="s">
        <v>43</v>
      </c>
      <c r="Q15" s="9" t="s">
        <v>39</v>
      </c>
      <c r="R15" s="6"/>
    </row>
    <row r="16" spans="1:18" ht="128.25" customHeight="1">
      <c r="A16" s="3" t="s">
        <v>16</v>
      </c>
      <c r="B16" s="3">
        <v>23000</v>
      </c>
      <c r="D16" s="4"/>
      <c r="F16" s="4">
        <v>1518000000</v>
      </c>
      <c r="G16" s="4" t="s">
        <v>56</v>
      </c>
      <c r="H16" s="15"/>
      <c r="I16" s="4"/>
      <c r="J16" s="3" t="s">
        <v>22</v>
      </c>
      <c r="K16" s="4">
        <v>500000000</v>
      </c>
      <c r="L16" s="3" t="s">
        <v>37</v>
      </c>
      <c r="N16" s="5" t="s">
        <v>49</v>
      </c>
      <c r="P16" s="3">
        <v>89588800304</v>
      </c>
      <c r="Q16" s="11" t="s">
        <v>50</v>
      </c>
      <c r="R16" s="6" t="s">
        <v>51</v>
      </c>
    </row>
    <row r="17" spans="1:18" ht="165">
      <c r="A17" s="3" t="s">
        <v>16</v>
      </c>
      <c r="B17" s="16">
        <v>20641</v>
      </c>
      <c r="C17" s="4">
        <f>B17*E17</f>
        <v>134166500</v>
      </c>
      <c r="D17" s="4"/>
      <c r="E17" s="4">
        <v>6500</v>
      </c>
      <c r="F17" s="4">
        <f>70000*B17</f>
        <v>1444870000</v>
      </c>
      <c r="G17" s="4" t="s">
        <v>58</v>
      </c>
      <c r="I17" s="4"/>
      <c r="J17" s="3" t="s">
        <v>22</v>
      </c>
      <c r="K17" s="4">
        <v>500000000</v>
      </c>
      <c r="L17" s="3" t="s">
        <v>37</v>
      </c>
      <c r="N17" s="5" t="s">
        <v>52</v>
      </c>
      <c r="P17" s="3">
        <v>79651101804</v>
      </c>
      <c r="Q17" s="11" t="s">
        <v>64</v>
      </c>
      <c r="R17" s="6" t="s">
        <v>53</v>
      </c>
    </row>
    <row r="18" spans="1:18" ht="128.25" customHeight="1">
      <c r="A18" s="3" t="s">
        <v>16</v>
      </c>
      <c r="B18" s="3">
        <v>181714</v>
      </c>
      <c r="D18" s="4"/>
      <c r="F18" s="4">
        <v>13628550144</v>
      </c>
      <c r="G18" s="4">
        <v>75000</v>
      </c>
      <c r="H18" s="4"/>
      <c r="I18" s="4"/>
      <c r="J18" s="3" t="s">
        <v>22</v>
      </c>
      <c r="K18" s="4">
        <v>500000000</v>
      </c>
      <c r="L18" s="3" t="s">
        <v>37</v>
      </c>
      <c r="N18" s="5" t="s">
        <v>54</v>
      </c>
      <c r="P18" s="3">
        <v>79652355039</v>
      </c>
      <c r="Q18" s="11" t="s">
        <v>50</v>
      </c>
      <c r="R18" s="6" t="s">
        <v>55</v>
      </c>
    </row>
    <row r="19" spans="1:18" ht="128.25" customHeight="1">
      <c r="C19" s="4"/>
      <c r="D19" s="4"/>
      <c r="F19" s="4"/>
      <c r="G19" s="4"/>
      <c r="H19" s="4"/>
      <c r="I19" s="4"/>
      <c r="N19" s="5"/>
      <c r="R19" s="6"/>
    </row>
    <row r="20" spans="1:18" ht="128.25" customHeight="1">
      <c r="C20" s="4"/>
      <c r="D20" s="4"/>
      <c r="F20" s="4"/>
      <c r="G20" s="4"/>
      <c r="H20" s="4"/>
      <c r="I20" s="4"/>
      <c r="N20" s="5"/>
      <c r="R20" s="6"/>
    </row>
    <row r="21" spans="1:18" ht="128.25" customHeight="1">
      <c r="C21" s="4"/>
      <c r="D21" s="4"/>
      <c r="F21" s="4"/>
      <c r="G21" s="4"/>
      <c r="H21" s="4"/>
      <c r="I21" s="4"/>
      <c r="N21" s="5"/>
      <c r="R21" s="6"/>
    </row>
    <row r="22" spans="1:18" ht="128.25" customHeight="1">
      <c r="C22" s="4"/>
      <c r="D22" s="4"/>
      <c r="F22" s="4"/>
      <c r="G22" s="4"/>
      <c r="H22" s="4"/>
      <c r="I22" s="4"/>
      <c r="N22" s="5"/>
      <c r="R22" s="6"/>
    </row>
    <row r="23" spans="1:18" ht="128.25" customHeight="1">
      <c r="C23" s="4"/>
      <c r="D23" s="4"/>
      <c r="F23" s="4"/>
      <c r="G23" s="4"/>
      <c r="H23" s="4"/>
      <c r="I23" s="4"/>
      <c r="N23" s="5"/>
      <c r="R23" s="6"/>
    </row>
    <row r="24" spans="1:18" ht="128.25" customHeight="1">
      <c r="C24" s="4"/>
      <c r="D24" s="4"/>
      <c r="F24" s="4"/>
      <c r="G24" s="4"/>
      <c r="H24" s="4"/>
      <c r="I24" s="4"/>
      <c r="N24" s="5"/>
      <c r="R24" s="6"/>
    </row>
  </sheetData>
  <mergeCells count="17">
    <mergeCell ref="Q2:Q4"/>
    <mergeCell ref="R2:R4"/>
    <mergeCell ref="C3:E3"/>
    <mergeCell ref="F3:F4"/>
    <mergeCell ref="G3:G4"/>
    <mergeCell ref="J2:J4"/>
    <mergeCell ref="M2:M4"/>
    <mergeCell ref="N2:N4"/>
    <mergeCell ref="I2:I4"/>
    <mergeCell ref="K2:K4"/>
    <mergeCell ref="L2:L4"/>
    <mergeCell ref="H2:H4"/>
    <mergeCell ref="A2:A4"/>
    <mergeCell ref="B2:B4"/>
    <mergeCell ref="C2:E2"/>
    <mergeCell ref="F2:G2"/>
    <mergeCell ref="O2:P3"/>
  </mergeCells>
  <hyperlinks>
    <hyperlink ref="P14" r:id="rId1"/>
    <hyperlink ref="P15" r:id="rId2" display="ekaterina.khodyreva@nikoliers.ru_x000a_+7 968 637 36 57"/>
  </hyperlinks>
  <pageMargins left="0.7" right="0.7" top="0.75" bottom="0.75" header="0.3" footer="0.3"/>
  <pageSetup paperSize="9" orientation="portrait" r:id="rId3"/>
  <drawing r:id="rId4"/>
  <legacy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Company>RPHARM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Akalupina, Anastasiya</dc:creator>
  <cp:lastModifiedBy>Akalupina, Anastasiya</cp:lastModifiedBy>
  <dcterms:created xsi:type="dcterms:W3CDTF">2022-11-15T08:50:19Z</dcterms:created>
  <dcterms:modified xsi:type="dcterms:W3CDTF">2022-11-18T13:38:29Z</dcterms:modified>
</cp:coreProperties>
</file>